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<sst xmlns="http://schemas.openxmlformats.org/spreadsheetml/2006/main" count="141" uniqueCount="29">
  <si>
    <t>Points gagnés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</si>
  <si>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</si>
  <si>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</si>
  <si>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</si>
  <si>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</si>
  <si>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</si>
  <si>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</si>
  <si>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</si>
  <si>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</si>
  <si>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</si>
  <si>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</si>
  <si>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</si>
  <si>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</si>
  <si>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</si>
  <si>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</si>
  <si>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</si>
  <si>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</si>
  <si>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</si>
  <si>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</si>
  <si>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</si>
  <si>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</si>
  <si>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</si>
  <si>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</si>
  <si>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</si>
  <si>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Total
Scratch</t>
  </si>
  <si>
    <t>Total
Sratch</t>
  </si>
  <si>
    <t>3 ème Période</t>
  </si>
  <si>
    <t>2 ème Journée</t>
  </si>
  <si>
    <t>Résultats Doublette Journée du 30/03/2023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</si>
</sst>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Border="1" applyAlignment="1" quotePrefix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5" fillId="0" borderId="18" xfId="0" applyFont="1" applyBorder="1" applyAlignment="1">
      <alignment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1">
        <row r="8">
          <cell r="D8">
            <v>19</v>
          </cell>
        </row>
        <row r="9">
          <cell r="D9">
            <v>30</v>
          </cell>
        </row>
        <row r="10">
          <cell r="D10">
            <v>30</v>
          </cell>
        </row>
        <row r="11">
          <cell r="D11">
            <v>41</v>
          </cell>
        </row>
        <row r="12">
          <cell r="D12">
            <v>32</v>
          </cell>
        </row>
        <row r="13">
          <cell r="D13">
            <v>39</v>
          </cell>
        </row>
        <row r="14">
          <cell r="D14">
            <v>21</v>
          </cell>
        </row>
        <row r="15">
          <cell r="D15">
            <v>22</v>
          </cell>
        </row>
        <row r="16">
          <cell r="D16">
            <v>31</v>
          </cell>
        </row>
        <row r="17">
          <cell r="D17">
            <v>29</v>
          </cell>
        </row>
        <row r="18">
          <cell r="D18">
            <v>34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3">
          <cell r="A13" t="str">
            <v>Mercier Régine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5">
          <cell r="A5" t="str">
            <v>Gadais Cathy</v>
          </cell>
        </row>
        <row r="6">
          <cell r="A6" t="str">
            <v>Ganné Gilles</v>
          </cell>
        </row>
        <row r="11">
          <cell r="A11" t="str">
            <v>Delafosse Florian</v>
          </cell>
        </row>
        <row r="12">
          <cell r="A12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">
        <v>28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3" t="s">
        <v>26</v>
      </c>
      <c r="C3" s="64"/>
      <c r="D3" s="64"/>
      <c r="E3" s="64"/>
      <c r="F3" s="64"/>
      <c r="G3" s="64"/>
      <c r="H3" s="64"/>
      <c r="I3" s="64"/>
    </row>
    <row r="4" spans="2:9" ht="18">
      <c r="B4" s="65" t="s">
        <v>27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4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16" t="str">
        <f>Feuil7!C12</f>
        <v>Equipe 6</v>
      </c>
      <c r="D8" s="17" t="s">
        <v>1</v>
      </c>
      <c r="E8" s="18" t="s">
        <v>2</v>
      </c>
      <c r="F8" s="19" t="s">
        <v>3</v>
      </c>
      <c r="G8" s="20" t="s">
        <v>24</v>
      </c>
    </row>
    <row r="9" spans="2:7" ht="30" customHeight="1">
      <c r="B9" s="21">
        <f>Feuil7!B12</f>
        <v>34</v>
      </c>
      <c r="C9" s="22" t="str">
        <f>Feuil7!A12</f>
        <v>Clavier Fanfan</v>
      </c>
      <c r="D9" s="23">
        <v>142</v>
      </c>
      <c r="E9" s="24">
        <v>199</v>
      </c>
      <c r="F9" s="25">
        <v>171</v>
      </c>
      <c r="G9" s="26">
        <f aca="true" t="shared" si="0" ref="G9:G14">IF(SUM($D$9:$F$11)=0," ",D9+E9+F9)</f>
        <v>512</v>
      </c>
    </row>
    <row r="10" spans="2:7" ht="30" customHeight="1">
      <c r="B10" s="27">
        <f>Feuil7!B13</f>
        <v>35</v>
      </c>
      <c r="C10" s="28" t="str">
        <f>Feuil7!A13</f>
        <v>Mercier Régine</v>
      </c>
      <c r="D10" s="29">
        <v>218</v>
      </c>
      <c r="E10" s="30">
        <v>198</v>
      </c>
      <c r="F10" s="31">
        <v>161</v>
      </c>
      <c r="G10" s="32">
        <f t="shared" si="0"/>
        <v>577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69</v>
      </c>
      <c r="C12" s="38" t="s">
        <v>15</v>
      </c>
      <c r="D12" s="39">
        <f>IF(SUM($D$9:$F$11)=0," ",D9+D10+D11)</f>
        <v>360</v>
      </c>
      <c r="E12" s="24">
        <f>IF(SUM($D$9:$F$11)=0," ",E9+E10+E11)</f>
        <v>397</v>
      </c>
      <c r="F12" s="40">
        <f>IF(SUM($D$9:$F$11)=0," ",F9+F10+F11)</f>
        <v>332</v>
      </c>
      <c r="G12" s="26">
        <f t="shared" si="0"/>
        <v>1089</v>
      </c>
    </row>
    <row r="13" spans="2:7" ht="30" customHeight="1" thickBot="1">
      <c r="B13" s="41"/>
      <c r="C13" s="42" t="s">
        <v>5</v>
      </c>
      <c r="D13" s="43">
        <f>B12</f>
        <v>69</v>
      </c>
      <c r="E13" s="30">
        <f>B12</f>
        <v>69</v>
      </c>
      <c r="F13" s="44">
        <f>B12</f>
        <v>69</v>
      </c>
      <c r="G13" s="32">
        <f>SUM(D13:F13)</f>
        <v>207</v>
      </c>
    </row>
    <row r="14" spans="2:9" ht="30" customHeight="1" thickBot="1">
      <c r="B14" s="41"/>
      <c r="C14" s="42" t="s">
        <v>17</v>
      </c>
      <c r="D14" s="45">
        <f>IF(SUM($D$9:$F$11)=0," ",D12+D13)</f>
        <v>429</v>
      </c>
      <c r="E14" s="36">
        <f>IF(SUM($D$9:$F$11)=0," ",E12+E13)</f>
        <v>466</v>
      </c>
      <c r="F14" s="46">
        <f>IF(SUM($D$9:$F$11)=0," ",F12+F13)</f>
        <v>401</v>
      </c>
      <c r="G14" s="37">
        <f t="shared" si="0"/>
        <v>1296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1">
        <f>IF(SUM($D$9:$F$11)=0," ",D15+E15+F15+G15)</f>
        <v>4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6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16" t="str">
        <f>Feuil7!C8</f>
        <v>Equipe 4</v>
      </c>
      <c r="D19" s="17" t="s">
        <v>1</v>
      </c>
      <c r="E19" s="18" t="s">
        <v>2</v>
      </c>
      <c r="F19" s="19" t="s">
        <v>3</v>
      </c>
      <c r="G19" s="49" t="s">
        <v>16</v>
      </c>
    </row>
    <row r="20" spans="2:7" ht="30" customHeight="1">
      <c r="B20" s="21">
        <f>Feuil7!B8</f>
        <v>21</v>
      </c>
      <c r="C20" s="50" t="str">
        <f>Feuil7!A8</f>
        <v>Gresselin Cyrille</v>
      </c>
      <c r="D20" s="23">
        <v>192</v>
      </c>
      <c r="E20" s="24">
        <v>214</v>
      </c>
      <c r="F20" s="25">
        <v>224</v>
      </c>
      <c r="G20" s="26">
        <f aca="true" t="shared" si="1" ref="G20:G25">IF(SUM($D$20:$F$22)=0," ",D20+E20+F20)</f>
        <v>630</v>
      </c>
    </row>
    <row r="21" spans="2:7" ht="30" customHeight="1">
      <c r="B21" s="27">
        <f>Feuil7!B9</f>
        <v>22</v>
      </c>
      <c r="C21" s="51" t="str">
        <f>Feuil7!A9</f>
        <v>Mercier Guy</v>
      </c>
      <c r="D21" s="29">
        <v>201</v>
      </c>
      <c r="E21" s="30">
        <v>192</v>
      </c>
      <c r="F21" s="31">
        <v>143</v>
      </c>
      <c r="G21" s="32">
        <f t="shared" si="1"/>
        <v>536</v>
      </c>
    </row>
    <row r="22" spans="2:7" ht="30" customHeight="1" thickBot="1">
      <c r="B22" s="33"/>
      <c r="C22" s="52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43</v>
      </c>
      <c r="C23" s="38" t="s">
        <v>15</v>
      </c>
      <c r="D23" s="39">
        <f>IF(SUM($D$20:$F$22)=0," ",D20+D21+D22)</f>
        <v>393</v>
      </c>
      <c r="E23" s="24">
        <f>IF(SUM($D$20:$F$22)=0," ",E20+E21+E22)</f>
        <v>406</v>
      </c>
      <c r="F23" s="40">
        <f>IF(SUM($D$20:$F$22)=0," ",F20+F21+F22)</f>
        <v>367</v>
      </c>
      <c r="G23" s="26">
        <f t="shared" si="1"/>
        <v>1166</v>
      </c>
    </row>
    <row r="24" spans="2:7" ht="30" customHeight="1" thickBot="1">
      <c r="B24" s="41"/>
      <c r="C24" s="42" t="s">
        <v>5</v>
      </c>
      <c r="D24" s="43">
        <f>B23</f>
        <v>43</v>
      </c>
      <c r="E24" s="30">
        <f>B23</f>
        <v>43</v>
      </c>
      <c r="F24" s="44">
        <f>B23</f>
        <v>43</v>
      </c>
      <c r="G24" s="32">
        <f>SUM(D24:F24)</f>
        <v>129</v>
      </c>
    </row>
    <row r="25" spans="2:9" ht="30" customHeight="1" thickBot="1">
      <c r="B25" s="41"/>
      <c r="C25" s="42" t="s">
        <v>17</v>
      </c>
      <c r="D25" s="54">
        <f>IF(SUM($D$20:$F$22)=0," ",D23+D24)</f>
        <v>436</v>
      </c>
      <c r="E25" s="55">
        <f>IF(SUM($D$20:$F$22)=0," ",E23+E24)</f>
        <v>449</v>
      </c>
      <c r="F25" s="56">
        <f>IF(SUM($D$20:$F$22)=0," ",F23+F24)</f>
        <v>410</v>
      </c>
      <c r="G25" s="37">
        <f t="shared" si="1"/>
        <v>1295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30/03/2023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7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Feuil7!C6</f>
        <v>Equipe 3</v>
      </c>
      <c r="D8" s="17" t="s">
        <v>1</v>
      </c>
      <c r="E8" s="18" t="s">
        <v>2</v>
      </c>
      <c r="F8" s="19" t="s">
        <v>3</v>
      </c>
      <c r="G8" s="20" t="s">
        <v>24</v>
      </c>
    </row>
    <row r="9" spans="2:7" ht="30" customHeight="1">
      <c r="B9" s="21">
        <f>Feuil7!B6</f>
        <v>32</v>
      </c>
      <c r="C9" s="50" t="str">
        <f>Feuil7!A6</f>
        <v>Ganné Gilles</v>
      </c>
      <c r="D9" s="23">
        <v>182</v>
      </c>
      <c r="E9" s="24">
        <v>231</v>
      </c>
      <c r="F9" s="25">
        <v>178</v>
      </c>
      <c r="G9" s="26">
        <f aca="true" t="shared" si="0" ref="G9:G14">IF(SUM($D$9:$F$11)=0," ",D9+E9+F9)</f>
        <v>591</v>
      </c>
    </row>
    <row r="10" spans="2:7" ht="30" customHeight="1">
      <c r="B10" s="27">
        <f>Feuil7!B7</f>
        <v>39</v>
      </c>
      <c r="C10" s="28" t="str">
        <f>Feuil7!A7</f>
        <v>Levesque Bernard</v>
      </c>
      <c r="D10" s="29">
        <v>131</v>
      </c>
      <c r="E10" s="30">
        <v>174</v>
      </c>
      <c r="F10" s="31">
        <v>178</v>
      </c>
      <c r="G10" s="32">
        <f t="shared" si="0"/>
        <v>483</v>
      </c>
    </row>
    <row r="11" spans="2:7" ht="30" customHeight="1" thickBot="1">
      <c r="B11" s="33"/>
      <c r="C11" s="52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15</v>
      </c>
      <c r="D12" s="39">
        <f>IF(SUM($D$9:$F$11)=0," ",D9+D10+D11)</f>
        <v>313</v>
      </c>
      <c r="E12" s="24">
        <f>IF(SUM($D$9:$F$11)=0," ",E9+E10+E11)</f>
        <v>405</v>
      </c>
      <c r="F12" s="40">
        <f>IF(SUM($D$9:$F$11)=0," ",F9+F10+F11)</f>
        <v>356</v>
      </c>
      <c r="G12" s="26">
        <f t="shared" si="0"/>
        <v>1074</v>
      </c>
    </row>
    <row r="13" spans="2:7" ht="30" customHeight="1" thickBot="1">
      <c r="B13" s="41"/>
      <c r="C13" s="42" t="s">
        <v>5</v>
      </c>
      <c r="D13" s="43">
        <f>B12</f>
        <v>71</v>
      </c>
      <c r="E13" s="30">
        <f>B12</f>
        <v>71</v>
      </c>
      <c r="F13" s="44">
        <f>B12</f>
        <v>71</v>
      </c>
      <c r="G13" s="32">
        <f>SUM(D13:F13)</f>
        <v>213</v>
      </c>
    </row>
    <row r="14" spans="2:9" ht="30" customHeight="1" thickBot="1">
      <c r="B14" s="41"/>
      <c r="C14" s="42" t="s">
        <v>17</v>
      </c>
      <c r="D14" s="45">
        <f>IF(SUM($D$9:$F$11)=0," ",D12+D13)</f>
        <v>384</v>
      </c>
      <c r="E14" s="36">
        <f>IF(SUM($D$9:$F$11)=0," ",E12+E13)</f>
        <v>476</v>
      </c>
      <c r="F14" s="46">
        <f>IF(SUM($D$9:$F$11)=0," ",F12+F13)</f>
        <v>427</v>
      </c>
      <c r="G14" s="37">
        <f t="shared" si="0"/>
        <v>1287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1">
        <f>IF(SUM($D$9:$F$11)=0," ",D15+E15+F15+G15)</f>
        <v>6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8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57" t="str">
        <f>Feuil7!C2</f>
        <v>Equipe 1</v>
      </c>
      <c r="D19" s="17" t="s">
        <v>1</v>
      </c>
      <c r="E19" s="18" t="s">
        <v>2</v>
      </c>
      <c r="F19" s="19" t="s">
        <v>3</v>
      </c>
      <c r="G19" s="49" t="s">
        <v>16</v>
      </c>
    </row>
    <row r="20" spans="2:7" ht="30" customHeight="1">
      <c r="B20" s="21">
        <f>Feuil7!B2</f>
        <v>19</v>
      </c>
      <c r="C20" s="50" t="str">
        <f>Feuil7!A2</f>
        <v>Delafosse Nicolas</v>
      </c>
      <c r="D20" s="23">
        <v>127</v>
      </c>
      <c r="E20" s="24">
        <v>208</v>
      </c>
      <c r="F20" s="25">
        <v>254</v>
      </c>
      <c r="G20" s="26">
        <f aca="true" t="shared" si="1" ref="G20:G25">IF(SUM($D$20:$F$22)=0," ",D20+E20+F20)</f>
        <v>589</v>
      </c>
    </row>
    <row r="21" spans="2:7" ht="30" customHeight="1">
      <c r="B21" s="27">
        <f>Feuil7!B3</f>
        <v>30</v>
      </c>
      <c r="C21" s="28" t="str">
        <f>Feuil7!A3</f>
        <v>Lecarpentier Denis</v>
      </c>
      <c r="D21" s="29">
        <v>137</v>
      </c>
      <c r="E21" s="30">
        <v>177</v>
      </c>
      <c r="F21" s="31">
        <v>156</v>
      </c>
      <c r="G21" s="32">
        <f t="shared" si="1"/>
        <v>470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49</v>
      </c>
      <c r="C23" s="38" t="s">
        <v>15</v>
      </c>
      <c r="D23" s="39">
        <f>IF(SUM($D$20:$F$22)=0," ",D20+D21+D22)</f>
        <v>264</v>
      </c>
      <c r="E23" s="24">
        <f>IF(SUM($D$20:$F$22)=0," ",E20+E21+E22)</f>
        <v>385</v>
      </c>
      <c r="F23" s="40">
        <f>IF(SUM($D$20:$F$22)=0," ",F20+F21+F22)</f>
        <v>410</v>
      </c>
      <c r="G23" s="26">
        <f t="shared" si="1"/>
        <v>1059</v>
      </c>
    </row>
    <row r="24" spans="2:7" ht="30" customHeight="1" thickBot="1">
      <c r="B24" s="41"/>
      <c r="C24" s="42" t="s">
        <v>5</v>
      </c>
      <c r="D24" s="43">
        <f>B23</f>
        <v>49</v>
      </c>
      <c r="E24" s="30">
        <f>B23</f>
        <v>49</v>
      </c>
      <c r="F24" s="44">
        <f>B23</f>
        <v>49</v>
      </c>
      <c r="G24" s="32">
        <f>SUM(D24:F24)</f>
        <v>147</v>
      </c>
    </row>
    <row r="25" spans="2:9" ht="30" customHeight="1" thickBot="1">
      <c r="B25" s="41"/>
      <c r="C25" s="42" t="s">
        <v>17</v>
      </c>
      <c r="D25" s="54">
        <f>IF(SUM($D$20:$F$22)=0," ",D23+D24)</f>
        <v>313</v>
      </c>
      <c r="E25" s="55">
        <f>IF(SUM($D$20:$F$22)=0," ",E23+E24)</f>
        <v>434</v>
      </c>
      <c r="F25" s="56">
        <f>IF(SUM($D$20:$F$22)=0," ",F23+F24)</f>
        <v>459</v>
      </c>
      <c r="G25" s="37">
        <f t="shared" si="1"/>
        <v>1206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1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30/03/2023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9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Feuil7!C4</f>
        <v>Equipe 2</v>
      </c>
      <c r="D8" s="17" t="s">
        <v>1</v>
      </c>
      <c r="E8" s="18" t="s">
        <v>2</v>
      </c>
      <c r="F8" s="19" t="s">
        <v>3</v>
      </c>
      <c r="G8" s="20" t="s">
        <v>25</v>
      </c>
    </row>
    <row r="9" spans="2:7" ht="30" customHeight="1">
      <c r="B9" s="21">
        <f>Feuil7!B4</f>
        <v>30</v>
      </c>
      <c r="C9" s="50" t="str">
        <f>Feuil7!A4</f>
        <v>Gadais Alain</v>
      </c>
      <c r="D9" s="23">
        <v>172</v>
      </c>
      <c r="E9" s="24">
        <v>190</v>
      </c>
      <c r="F9" s="25">
        <v>139</v>
      </c>
      <c r="G9" s="26">
        <f aca="true" t="shared" si="0" ref="G9:G14">IF(SUM($D$9:$F$11)=0," ",D9+E9+F9)</f>
        <v>501</v>
      </c>
    </row>
    <row r="10" spans="2:7" ht="30" customHeight="1">
      <c r="B10" s="27">
        <f>Feuil7!B5</f>
        <v>41</v>
      </c>
      <c r="C10" s="28" t="str">
        <f>Feuil7!A5</f>
        <v>Gadais Cathy</v>
      </c>
      <c r="D10" s="29">
        <v>146</v>
      </c>
      <c r="E10" s="30">
        <v>145</v>
      </c>
      <c r="F10" s="31">
        <v>190</v>
      </c>
      <c r="G10" s="32">
        <f t="shared" si="0"/>
        <v>481</v>
      </c>
    </row>
    <row r="11" spans="2:7" ht="30" customHeight="1" thickBot="1">
      <c r="B11" s="33"/>
      <c r="C11" s="58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15</v>
      </c>
      <c r="D12" s="39">
        <f>IF(SUM($D$9:$F$11)=0," ",D9+D10+D11)</f>
        <v>318</v>
      </c>
      <c r="E12" s="24">
        <f>IF(SUM($D$9:$F$11)=0," ",E9+E10+E11)</f>
        <v>335</v>
      </c>
      <c r="F12" s="40">
        <f>IF(SUM($D$9:$F$11)=0," ",F9+F10+F11)</f>
        <v>329</v>
      </c>
      <c r="G12" s="26">
        <f t="shared" si="0"/>
        <v>982</v>
      </c>
    </row>
    <row r="13" spans="2:7" ht="30" customHeight="1" thickBot="1">
      <c r="B13" s="41"/>
      <c r="C13" s="42" t="s">
        <v>5</v>
      </c>
      <c r="D13" s="43">
        <f>B12</f>
        <v>71</v>
      </c>
      <c r="E13" s="30">
        <f>B12</f>
        <v>71</v>
      </c>
      <c r="F13" s="44">
        <f>B12</f>
        <v>71</v>
      </c>
      <c r="G13" s="32">
        <f>SUM(D13:F13)</f>
        <v>213</v>
      </c>
    </row>
    <row r="14" spans="2:9" ht="30" customHeight="1" thickBot="1">
      <c r="B14" s="41"/>
      <c r="C14" s="42" t="s">
        <v>17</v>
      </c>
      <c r="D14" s="45">
        <f>IF(SUM($D$9:$F$11)=0," ",D12+D13)</f>
        <v>389</v>
      </c>
      <c r="E14" s="36">
        <f>IF(SUM($D$9:$F$11)=0," ",E12+E13)</f>
        <v>406</v>
      </c>
      <c r="F14" s="46">
        <f>IF(SUM($D$9:$F$11)=0," ",F12+F13)</f>
        <v>400</v>
      </c>
      <c r="G14" s="37">
        <f t="shared" si="0"/>
        <v>1195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0</v>
      </c>
      <c r="F15" s="48">
        <f>IF(AND(F9+F10+F11=0)," ",IF(F14&gt;F25,2,(IF(F14&lt;F25,0,(IF(F14=F25,1))))))</f>
        <v>2</v>
      </c>
      <c r="G15" s="48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10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16" t="str">
        <f>Feuil7!C10</f>
        <v>Equipe 5</v>
      </c>
      <c r="D19" s="17" t="s">
        <v>1</v>
      </c>
      <c r="E19" s="18" t="s">
        <v>2</v>
      </c>
      <c r="F19" s="19" t="s">
        <v>3</v>
      </c>
      <c r="G19" s="49" t="s">
        <v>16</v>
      </c>
    </row>
    <row r="20" spans="2:7" ht="30" customHeight="1">
      <c r="B20" s="21">
        <f>Feuil7!B10</f>
        <v>31</v>
      </c>
      <c r="C20" s="50" t="str">
        <f>Feuil7!A10</f>
        <v>Morel Anne-Gaelle</v>
      </c>
      <c r="D20" s="23">
        <v>185</v>
      </c>
      <c r="E20" s="24">
        <v>189</v>
      </c>
      <c r="F20" s="25">
        <v>161</v>
      </c>
      <c r="G20" s="26">
        <f aca="true" t="shared" si="1" ref="G20:G25">IF(SUM($D$20:$F$22)=0," ",D20+E20+F20)</f>
        <v>535</v>
      </c>
    </row>
    <row r="21" spans="2:7" ht="30" customHeight="1">
      <c r="B21" s="27">
        <f>Feuil7!B11</f>
        <v>29</v>
      </c>
      <c r="C21" s="28" t="str">
        <f>Feuil7!A11</f>
        <v>Delafosse Florian</v>
      </c>
      <c r="D21" s="29">
        <v>180</v>
      </c>
      <c r="E21" s="30">
        <v>166</v>
      </c>
      <c r="F21" s="31">
        <v>162</v>
      </c>
      <c r="G21" s="32">
        <f t="shared" si="1"/>
        <v>508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60</v>
      </c>
      <c r="C23" s="38" t="s">
        <v>15</v>
      </c>
      <c r="D23" s="39">
        <f>IF(SUM($D$20:$F$22)=0," ",D20+D21+D22)</f>
        <v>365</v>
      </c>
      <c r="E23" s="24">
        <f>IF(SUM($D$20:$F$22)=0," ",E20+E21+E22)</f>
        <v>355</v>
      </c>
      <c r="F23" s="40">
        <f>IF(SUM($D$20:$F$22)=0," ",F20+F21+F22)</f>
        <v>323</v>
      </c>
      <c r="G23" s="26">
        <f t="shared" si="1"/>
        <v>1043</v>
      </c>
    </row>
    <row r="24" spans="2:7" ht="30" customHeight="1" thickBot="1">
      <c r="B24" s="41"/>
      <c r="C24" s="42" t="s">
        <v>5</v>
      </c>
      <c r="D24" s="43">
        <f>B23</f>
        <v>60</v>
      </c>
      <c r="E24" s="30">
        <f>B23</f>
        <v>60</v>
      </c>
      <c r="F24" s="44">
        <f>B23</f>
        <v>60</v>
      </c>
      <c r="G24" s="32">
        <f>SUM(D24:F24)</f>
        <v>180</v>
      </c>
    </row>
    <row r="25" spans="2:9" ht="30" customHeight="1" thickBot="1">
      <c r="B25" s="41"/>
      <c r="C25" s="42" t="s">
        <v>17</v>
      </c>
      <c r="D25" s="54">
        <f>IF(SUM($D$20:$F$22)=0," ",D23+D24)</f>
        <v>425</v>
      </c>
      <c r="E25" s="55">
        <f>IF(SUM($D$20:$F$22)=0," ",E23+E24)</f>
        <v>415</v>
      </c>
      <c r="F25" s="56">
        <f>IF(SUM($D$20:$F$22)=0," ",F23+F24)</f>
        <v>383</v>
      </c>
      <c r="G25" s="37">
        <f t="shared" si="1"/>
        <v>1223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2</v>
      </c>
      <c r="F26" s="48">
        <f>IF(AND(F20+F21+F22=0)," ",IF(F25&gt;F14,2,(IF(F25&lt;F14,0,(IF(F25=F14,1))))))</f>
        <v>0</v>
      </c>
      <c r="G26" s="48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30/03/2023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4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Feuil7!C6</f>
        <v>Equipe 3</v>
      </c>
      <c r="D8" s="17" t="s">
        <v>11</v>
      </c>
      <c r="E8" s="18" t="s">
        <v>12</v>
      </c>
      <c r="F8" s="19" t="s">
        <v>13</v>
      </c>
      <c r="G8" s="20" t="s">
        <v>25</v>
      </c>
    </row>
    <row r="9" spans="2:7" ht="30" customHeight="1">
      <c r="B9" s="21">
        <f>Feuil7!B6</f>
        <v>32</v>
      </c>
      <c r="C9" s="50" t="str">
        <f>Feuil7!A6</f>
        <v>Ganné Gilles</v>
      </c>
      <c r="D9" s="23">
        <v>192</v>
      </c>
      <c r="E9" s="24">
        <v>226</v>
      </c>
      <c r="F9" s="25">
        <v>201</v>
      </c>
      <c r="G9" s="26">
        <f aca="true" t="shared" si="0" ref="G9:G14">IF(SUM($D$9:$F$11)=0," ",D9+E9+F9)</f>
        <v>619</v>
      </c>
    </row>
    <row r="10" spans="2:7" ht="30" customHeight="1">
      <c r="B10" s="27">
        <f>Feuil7!B7</f>
        <v>39</v>
      </c>
      <c r="C10" s="28" t="str">
        <f>Feuil7!A7</f>
        <v>Levesque Bernard</v>
      </c>
      <c r="D10" s="29">
        <v>134</v>
      </c>
      <c r="E10" s="30">
        <v>181</v>
      </c>
      <c r="F10" s="31">
        <v>164</v>
      </c>
      <c r="G10" s="32">
        <f t="shared" si="0"/>
        <v>479</v>
      </c>
    </row>
    <row r="11" spans="2:7" ht="30" customHeight="1" thickBot="1">
      <c r="B11" s="33"/>
      <c r="C11" s="34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15</v>
      </c>
      <c r="D12" s="39">
        <f>IF(SUM($D$9:$F$11)=0," ",D9+D10+D11)</f>
        <v>326</v>
      </c>
      <c r="E12" s="24">
        <f>IF(SUM($D$9:$F$11)=0," ",E9+E10+E11)</f>
        <v>407</v>
      </c>
      <c r="F12" s="40">
        <f>IF(SUM($D$9:$F$11)=0," ",F9+F10+F11)</f>
        <v>365</v>
      </c>
      <c r="G12" s="26">
        <f t="shared" si="0"/>
        <v>1098</v>
      </c>
    </row>
    <row r="13" spans="2:7" ht="30" customHeight="1" thickBot="1">
      <c r="B13" s="41"/>
      <c r="C13" s="42" t="s">
        <v>5</v>
      </c>
      <c r="D13" s="43">
        <f>B12</f>
        <v>71</v>
      </c>
      <c r="E13" s="30">
        <f>B12</f>
        <v>71</v>
      </c>
      <c r="F13" s="44">
        <f>B12</f>
        <v>71</v>
      </c>
      <c r="G13" s="32">
        <f>SUM(D13:F13)</f>
        <v>213</v>
      </c>
    </row>
    <row r="14" spans="2:9" ht="30" customHeight="1" thickBot="1">
      <c r="B14" s="41"/>
      <c r="C14" s="42" t="s">
        <v>17</v>
      </c>
      <c r="D14" s="45">
        <f>IF(SUM($D$9:$F$11)=0," ",D12+D13)</f>
        <v>397</v>
      </c>
      <c r="E14" s="36">
        <f>IF(SUM($D$9:$F$11)=0," ",E12+E13)</f>
        <v>478</v>
      </c>
      <c r="F14" s="46">
        <f>IF(SUM($D$9:$F$11)=0," ",F12+F13)</f>
        <v>436</v>
      </c>
      <c r="G14" s="37">
        <f t="shared" si="0"/>
        <v>1311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2</v>
      </c>
      <c r="I15" s="1">
        <f>IF(SUM($D$9:$F$11)=0," ",D15+E15+F15+G15)</f>
        <v>4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6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16" t="str">
        <f>Feuil7!C10</f>
        <v>Equipe 5</v>
      </c>
      <c r="D19" s="17" t="s">
        <v>11</v>
      </c>
      <c r="E19" s="18" t="s">
        <v>12</v>
      </c>
      <c r="F19" s="19" t="s">
        <v>13</v>
      </c>
      <c r="G19" s="49" t="s">
        <v>16</v>
      </c>
    </row>
    <row r="20" spans="2:7" ht="30" customHeight="1">
      <c r="B20" s="21">
        <f>Feuil7!B10</f>
        <v>31</v>
      </c>
      <c r="C20" s="50" t="str">
        <f>Feuil7!A10</f>
        <v>Morel Anne-Gaelle</v>
      </c>
      <c r="D20" s="23">
        <v>177</v>
      </c>
      <c r="E20" s="24">
        <v>187</v>
      </c>
      <c r="F20" s="25">
        <v>167</v>
      </c>
      <c r="G20" s="26">
        <f aca="true" t="shared" si="1" ref="G20:G25">IF(SUM($D$20:$F$22)=0," ",D20+E20+F20)</f>
        <v>531</v>
      </c>
    </row>
    <row r="21" spans="2:7" ht="30" customHeight="1">
      <c r="B21" s="27">
        <f>Feuil7!B11</f>
        <v>29</v>
      </c>
      <c r="C21" s="28" t="str">
        <f>Feuil7!A11</f>
        <v>Delafosse Florian</v>
      </c>
      <c r="D21" s="29">
        <v>162</v>
      </c>
      <c r="E21" s="30">
        <v>160</v>
      </c>
      <c r="F21" s="31">
        <v>216</v>
      </c>
      <c r="G21" s="32">
        <f t="shared" si="1"/>
        <v>538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60</v>
      </c>
      <c r="C23" s="38" t="s">
        <v>15</v>
      </c>
      <c r="D23" s="39">
        <f>IF(SUM($D$20:$F$22)=0," ",D20+D21+D22)</f>
        <v>339</v>
      </c>
      <c r="E23" s="24">
        <f>IF(SUM($D$20:$F$22)=0," ",E20+E21+E22)</f>
        <v>347</v>
      </c>
      <c r="F23" s="40">
        <f>IF(SUM($D$20:$F$22)=0," ",F20+F21+F22)</f>
        <v>383</v>
      </c>
      <c r="G23" s="26">
        <f t="shared" si="1"/>
        <v>1069</v>
      </c>
    </row>
    <row r="24" spans="2:7" ht="30" customHeight="1" thickBot="1">
      <c r="B24" s="41"/>
      <c r="C24" s="42" t="s">
        <v>5</v>
      </c>
      <c r="D24" s="43">
        <f>B23</f>
        <v>60</v>
      </c>
      <c r="E24" s="30">
        <f>B23</f>
        <v>60</v>
      </c>
      <c r="F24" s="44">
        <f>B23</f>
        <v>60</v>
      </c>
      <c r="G24" s="32">
        <f>SUM(D24:F24)</f>
        <v>180</v>
      </c>
    </row>
    <row r="25" spans="2:9" ht="30" customHeight="1" thickBot="1">
      <c r="B25" s="41"/>
      <c r="C25" s="42" t="s">
        <v>17</v>
      </c>
      <c r="D25" s="54">
        <f>IF(SUM($D$20:$F$22)=0," ",D23+D24)</f>
        <v>399</v>
      </c>
      <c r="E25" s="55">
        <f>IF(SUM($D$20:$F$22)=0," ",E23+E24)</f>
        <v>407</v>
      </c>
      <c r="F25" s="56">
        <f>IF(SUM($D$20:$F$22)=0," ",F23+F24)</f>
        <v>443</v>
      </c>
      <c r="G25" s="37">
        <f t="shared" si="1"/>
        <v>1249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0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30/03/2023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7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57" t="str">
        <f>Feuil7!C4</f>
        <v>Equipe 2</v>
      </c>
      <c r="D8" s="17" t="s">
        <v>11</v>
      </c>
      <c r="E8" s="18" t="s">
        <v>12</v>
      </c>
      <c r="F8" s="19" t="s">
        <v>13</v>
      </c>
      <c r="G8" s="20" t="s">
        <v>25</v>
      </c>
    </row>
    <row r="9" spans="2:7" ht="30" customHeight="1">
      <c r="B9" s="21">
        <f>Feuil7!B4</f>
        <v>30</v>
      </c>
      <c r="C9" s="50" t="str">
        <f>Feuil7!A4</f>
        <v>Gadais Alain</v>
      </c>
      <c r="D9" s="23">
        <v>167</v>
      </c>
      <c r="E9" s="24">
        <v>158</v>
      </c>
      <c r="F9" s="25">
        <v>162</v>
      </c>
      <c r="G9" s="26">
        <f aca="true" t="shared" si="0" ref="G9:G14">IF(SUM($D$9:$F$11)=0," ",D9+E9+F9)</f>
        <v>487</v>
      </c>
    </row>
    <row r="10" spans="2:7" ht="30" customHeight="1">
      <c r="B10" s="27">
        <f>Feuil7!B5</f>
        <v>41</v>
      </c>
      <c r="C10" s="28" t="str">
        <f>Feuil7!A5</f>
        <v>Gadais Cathy</v>
      </c>
      <c r="D10" s="29">
        <v>191</v>
      </c>
      <c r="E10" s="30">
        <v>179</v>
      </c>
      <c r="F10" s="31">
        <v>183</v>
      </c>
      <c r="G10" s="32">
        <f t="shared" si="0"/>
        <v>553</v>
      </c>
    </row>
    <row r="11" spans="2:7" ht="30" customHeight="1" thickBot="1">
      <c r="B11" s="33"/>
      <c r="C11" s="58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71</v>
      </c>
      <c r="C12" s="38" t="s">
        <v>15</v>
      </c>
      <c r="D12" s="39">
        <f>IF(SUM($D$9:$F$11)=0," ",D9+D10+D11)</f>
        <v>358</v>
      </c>
      <c r="E12" s="24">
        <f>IF(SUM($D$9:$F$11)=0," ",E9+E10+E11)</f>
        <v>337</v>
      </c>
      <c r="F12" s="40">
        <f>IF(SUM($D$9:$F$11)=0," ",F9+F10+F11)</f>
        <v>345</v>
      </c>
      <c r="G12" s="26">
        <f t="shared" si="0"/>
        <v>1040</v>
      </c>
    </row>
    <row r="13" spans="2:7" ht="30" customHeight="1" thickBot="1">
      <c r="B13" s="41"/>
      <c r="C13" s="42" t="s">
        <v>5</v>
      </c>
      <c r="D13" s="43">
        <f>B12</f>
        <v>71</v>
      </c>
      <c r="E13" s="30">
        <f>B12</f>
        <v>71</v>
      </c>
      <c r="F13" s="44">
        <f>B12</f>
        <v>71</v>
      </c>
      <c r="G13" s="32">
        <f>SUM(D13:F13)</f>
        <v>213</v>
      </c>
    </row>
    <row r="14" spans="2:9" ht="30" customHeight="1" thickBot="1">
      <c r="B14" s="41"/>
      <c r="C14" s="42" t="s">
        <v>17</v>
      </c>
      <c r="D14" s="45">
        <f>IF(SUM($D$9:$F$11)=0," ",D12+D13)</f>
        <v>429</v>
      </c>
      <c r="E14" s="36">
        <f>IF(SUM($D$9:$F$11)=0," ",E12+E13)</f>
        <v>408</v>
      </c>
      <c r="F14" s="46">
        <f>IF(SUM($D$9:$F$11)=0," ",F12+F13)</f>
        <v>416</v>
      </c>
      <c r="G14" s="37">
        <f t="shared" si="0"/>
        <v>1253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2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1">
        <f>IF(SUM($D$9:$F$11)=0," ",D15+E15+F15+G15)</f>
        <v>4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8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57" t="str">
        <f>Feuil7!C12</f>
        <v>Equipe 6</v>
      </c>
      <c r="D19" s="17" t="s">
        <v>11</v>
      </c>
      <c r="E19" s="18" t="s">
        <v>12</v>
      </c>
      <c r="F19" s="19" t="s">
        <v>13</v>
      </c>
      <c r="G19" s="49" t="s">
        <v>16</v>
      </c>
    </row>
    <row r="20" spans="2:7" ht="30" customHeight="1">
      <c r="B20" s="21">
        <f>Feuil7!B12</f>
        <v>34</v>
      </c>
      <c r="C20" s="50" t="str">
        <f>Feuil7!A12</f>
        <v>Clavier Fanfan</v>
      </c>
      <c r="D20" s="23">
        <v>160</v>
      </c>
      <c r="E20" s="24">
        <v>177</v>
      </c>
      <c r="F20" s="25">
        <v>196</v>
      </c>
      <c r="G20" s="26">
        <f aca="true" t="shared" si="1" ref="G20:G25">IF(SUM($D$20:$F$22)=0," ",D20+E20+F20)</f>
        <v>533</v>
      </c>
    </row>
    <row r="21" spans="2:7" ht="30" customHeight="1">
      <c r="B21" s="27">
        <f>Feuil7!B13</f>
        <v>35</v>
      </c>
      <c r="C21" s="28" t="str">
        <f>Feuil7!A13</f>
        <v>Mercier Régine</v>
      </c>
      <c r="D21" s="29">
        <v>185</v>
      </c>
      <c r="E21" s="30">
        <v>157</v>
      </c>
      <c r="F21" s="31">
        <v>200</v>
      </c>
      <c r="G21" s="32">
        <f t="shared" si="1"/>
        <v>542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69</v>
      </c>
      <c r="C23" s="38" t="s">
        <v>15</v>
      </c>
      <c r="D23" s="39">
        <f>IF(SUM($D$20:$F$22)=0," ",D20+D21+D22)</f>
        <v>345</v>
      </c>
      <c r="E23" s="24">
        <f>IF(SUM($D$20:$F$22)=0," ",E20+E21+E22)</f>
        <v>334</v>
      </c>
      <c r="F23" s="40">
        <f>IF(SUM($D$20:$F$22)=0," ",F20+F21+F22)</f>
        <v>396</v>
      </c>
      <c r="G23" s="26">
        <f t="shared" si="1"/>
        <v>1075</v>
      </c>
    </row>
    <row r="24" spans="2:7" ht="30" customHeight="1" thickBot="1">
      <c r="B24" s="41"/>
      <c r="C24" s="42" t="s">
        <v>5</v>
      </c>
      <c r="D24" s="43">
        <f>B23</f>
        <v>69</v>
      </c>
      <c r="E24" s="30">
        <f>B23</f>
        <v>69</v>
      </c>
      <c r="F24" s="44">
        <f>B23</f>
        <v>69</v>
      </c>
      <c r="G24" s="32">
        <f>SUM(D24:F24)</f>
        <v>207</v>
      </c>
    </row>
    <row r="25" spans="2:9" ht="30" customHeight="1" thickBot="1">
      <c r="B25" s="41"/>
      <c r="C25" s="42" t="s">
        <v>17</v>
      </c>
      <c r="D25" s="54">
        <f>IF(SUM($D$20:$F$22)=0," ",D23+D24)</f>
        <v>414</v>
      </c>
      <c r="E25" s="55">
        <f>IF(SUM($D$20:$F$22)=0," ",E23+E24)</f>
        <v>403</v>
      </c>
      <c r="F25" s="56">
        <f>IF(SUM($D$20:$F$22)=0," ",F23+F24)</f>
        <v>465</v>
      </c>
      <c r="G25" s="37">
        <f t="shared" si="1"/>
        <v>1282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0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2" t="str">
        <f>Feuil1!B1</f>
        <v>Résultats Doublette Journée du 30/03/2023</v>
      </c>
      <c r="C1" s="62"/>
      <c r="D1" s="62"/>
      <c r="E1" s="62"/>
      <c r="F1" s="62"/>
      <c r="G1" s="62"/>
      <c r="H1" s="62"/>
      <c r="I1" s="62"/>
    </row>
    <row r="2" spans="3:7" ht="18">
      <c r="C2" s="2"/>
      <c r="D2" s="2"/>
      <c r="E2" s="2"/>
      <c r="F2" s="2"/>
      <c r="G2" s="2"/>
    </row>
    <row r="3" spans="2:9" ht="18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8">
      <c r="B4" s="66" t="str">
        <f>Feuil1!B4</f>
        <v>2 ème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9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5</v>
      </c>
      <c r="C8" s="16" t="str">
        <f>Feuil7!C8</f>
        <v>Equipe 4</v>
      </c>
      <c r="D8" s="17" t="s">
        <v>11</v>
      </c>
      <c r="E8" s="18" t="s">
        <v>12</v>
      </c>
      <c r="F8" s="19" t="s">
        <v>13</v>
      </c>
      <c r="G8" s="20" t="s">
        <v>25</v>
      </c>
    </row>
    <row r="9" spans="2:7" ht="30" customHeight="1">
      <c r="B9" s="21">
        <f>Feuil7!B8</f>
        <v>21</v>
      </c>
      <c r="C9" s="22" t="str">
        <f>Feuil7!A8</f>
        <v>Gresselin Cyrille</v>
      </c>
      <c r="D9" s="23">
        <v>177</v>
      </c>
      <c r="E9" s="24">
        <v>195</v>
      </c>
      <c r="F9" s="25">
        <v>152</v>
      </c>
      <c r="G9" s="26">
        <f aca="true" t="shared" si="0" ref="G9:G14">IF(SUM($D$9:$F$11)=0," ",D9+E9+F9)</f>
        <v>524</v>
      </c>
    </row>
    <row r="10" spans="2:7" ht="30" customHeight="1">
      <c r="B10" s="27">
        <f>Feuil7!B9</f>
        <v>22</v>
      </c>
      <c r="C10" s="28" t="str">
        <f>Feuil7!A9</f>
        <v>Mercier Guy</v>
      </c>
      <c r="D10" s="29">
        <v>174</v>
      </c>
      <c r="E10" s="30">
        <v>208</v>
      </c>
      <c r="F10" s="31">
        <v>199</v>
      </c>
      <c r="G10" s="32">
        <f t="shared" si="0"/>
        <v>581</v>
      </c>
    </row>
    <row r="11" spans="2:7" ht="30" customHeight="1" thickBot="1">
      <c r="B11" s="33"/>
      <c r="C11" s="58"/>
      <c r="D11" s="35"/>
      <c r="E11" s="36"/>
      <c r="F11" s="15"/>
      <c r="G11" s="37">
        <f t="shared" si="0"/>
        <v>0</v>
      </c>
    </row>
    <row r="12" spans="2:7" ht="30" customHeight="1" thickBot="1">
      <c r="B12" s="16">
        <f>SUM(B9:B11)</f>
        <v>43</v>
      </c>
      <c r="C12" s="38" t="s">
        <v>15</v>
      </c>
      <c r="D12" s="39">
        <f>IF(SUM($D$9:$F$11)=0," ",D9+D10+D11)</f>
        <v>351</v>
      </c>
      <c r="E12" s="24">
        <f>IF(SUM($D$9:$F$11)=0," ",E9+E10+E11)</f>
        <v>403</v>
      </c>
      <c r="F12" s="40">
        <f>IF(SUM($D$9:$F$11)=0," ",F9+F10+F11)</f>
        <v>351</v>
      </c>
      <c r="G12" s="26">
        <f t="shared" si="0"/>
        <v>1105</v>
      </c>
    </row>
    <row r="13" spans="2:7" ht="30" customHeight="1" thickBot="1">
      <c r="B13" s="41"/>
      <c r="C13" s="42" t="s">
        <v>5</v>
      </c>
      <c r="D13" s="43">
        <f>B12</f>
        <v>43</v>
      </c>
      <c r="E13" s="30">
        <f>B12</f>
        <v>43</v>
      </c>
      <c r="F13" s="44">
        <f>B12</f>
        <v>43</v>
      </c>
      <c r="G13" s="32">
        <f>SUM(D13:F13)</f>
        <v>129</v>
      </c>
    </row>
    <row r="14" spans="2:9" ht="30" customHeight="1" thickBot="1">
      <c r="B14" s="41"/>
      <c r="C14" s="42" t="s">
        <v>17</v>
      </c>
      <c r="D14" s="45">
        <f>IF(SUM($D$9:$F$11)=0," ",D12+D13)</f>
        <v>394</v>
      </c>
      <c r="E14" s="36">
        <f>IF(SUM($D$9:$F$11)=0," ",E12+E13)</f>
        <v>446</v>
      </c>
      <c r="F14" s="46">
        <f>IF(SUM($D$9:$F$11)=0," ",F12+F13)</f>
        <v>394</v>
      </c>
      <c r="G14" s="37">
        <f t="shared" si="0"/>
        <v>1234</v>
      </c>
      <c r="I14" s="1" t="s">
        <v>18</v>
      </c>
    </row>
    <row r="15" spans="2:9" ht="30" customHeight="1" thickBot="1">
      <c r="B15" s="13"/>
      <c r="C15" s="47" t="s">
        <v>0</v>
      </c>
      <c r="D15" s="48">
        <f>IF(AND(D9+D10+D11=0)," ",IF(D14&gt;D25,2,(IF(D14&lt;D25,0,(IF(D14=D25,1))))))</f>
        <v>0</v>
      </c>
      <c r="E15" s="48">
        <f>IF(AND(E9+E10+E11=0)," ",IF(E14&gt;E25,2,(IF(E14&lt;E25,0,(IF(E14=E25,1))))))</f>
        <v>2</v>
      </c>
      <c r="F15" s="48">
        <f>IF(AND(F9+F10+F11=0)," ",IF(F14&gt;F25,2,(IF(F14&lt;F25,0,(IF(F14=F25,1))))))</f>
        <v>0</v>
      </c>
      <c r="G15" s="48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13"/>
      <c r="C16" s="13"/>
      <c r="D16" s="13"/>
      <c r="E16" s="13"/>
      <c r="F16" s="13"/>
      <c r="G16" s="13"/>
    </row>
    <row r="17" spans="2:7" ht="19.5" customHeight="1" thickBot="1">
      <c r="B17" s="13"/>
      <c r="C17" s="13"/>
      <c r="D17" s="59" t="s">
        <v>10</v>
      </c>
      <c r="E17" s="60"/>
      <c r="F17" s="61"/>
      <c r="G17" s="14"/>
    </row>
    <row r="18" spans="2:7" ht="19.5" customHeight="1" thickBot="1">
      <c r="B18" s="13"/>
      <c r="C18" s="13"/>
      <c r="D18" s="15"/>
      <c r="E18" s="15"/>
      <c r="F18" s="14"/>
      <c r="G18" s="14"/>
    </row>
    <row r="19" spans="2:7" ht="30" customHeight="1" thickBot="1">
      <c r="B19" s="16" t="s">
        <v>5</v>
      </c>
      <c r="C19" s="57" t="str">
        <f>Feuil7!C2</f>
        <v>Equipe 1</v>
      </c>
      <c r="D19" s="17" t="s">
        <v>11</v>
      </c>
      <c r="E19" s="18" t="s">
        <v>12</v>
      </c>
      <c r="F19" s="19" t="s">
        <v>13</v>
      </c>
      <c r="G19" s="49" t="s">
        <v>16</v>
      </c>
    </row>
    <row r="20" spans="2:7" ht="30" customHeight="1">
      <c r="B20" s="21">
        <f>Feuil7!B2</f>
        <v>19</v>
      </c>
      <c r="C20" s="50" t="str">
        <f>Feuil7!A2</f>
        <v>Delafosse Nicolas</v>
      </c>
      <c r="D20" s="23">
        <v>213</v>
      </c>
      <c r="E20" s="24">
        <v>178</v>
      </c>
      <c r="F20" s="25">
        <v>232</v>
      </c>
      <c r="G20" s="26">
        <f aca="true" t="shared" si="1" ref="G20:G25">IF(SUM($D$20:$F$22)=0," ",D20+E20+F20)</f>
        <v>623</v>
      </c>
    </row>
    <row r="21" spans="2:7" ht="30" customHeight="1">
      <c r="B21" s="27">
        <f>Feuil7!B3</f>
        <v>30</v>
      </c>
      <c r="C21" s="28" t="str">
        <f>Feuil7!A3</f>
        <v>Lecarpentier Denis</v>
      </c>
      <c r="D21" s="29">
        <v>213</v>
      </c>
      <c r="E21" s="30">
        <v>217</v>
      </c>
      <c r="F21" s="31">
        <v>182</v>
      </c>
      <c r="G21" s="32">
        <f t="shared" si="1"/>
        <v>612</v>
      </c>
    </row>
    <row r="22" spans="2:7" ht="30" customHeight="1" thickBot="1">
      <c r="B22" s="33"/>
      <c r="C22" s="34"/>
      <c r="D22" s="35"/>
      <c r="E22" s="36"/>
      <c r="F22" s="15"/>
      <c r="G22" s="53">
        <f t="shared" si="1"/>
        <v>0</v>
      </c>
    </row>
    <row r="23" spans="2:7" ht="30" customHeight="1" thickBot="1">
      <c r="B23" s="16">
        <f>SUM(B20:B22)</f>
        <v>49</v>
      </c>
      <c r="C23" s="38" t="s">
        <v>15</v>
      </c>
      <c r="D23" s="39">
        <f>IF(SUM($D$20:$F$22)=0," ",D20+D21+D22)</f>
        <v>426</v>
      </c>
      <c r="E23" s="24">
        <f>IF(SUM($D$20:$F$22)=0," ",E20+E21+E22)</f>
        <v>395</v>
      </c>
      <c r="F23" s="40">
        <f>IF(SUM($D$20:$F$22)=0," ",F20+F21+F22)</f>
        <v>414</v>
      </c>
      <c r="G23" s="26">
        <f t="shared" si="1"/>
        <v>1235</v>
      </c>
    </row>
    <row r="24" spans="2:7" ht="30" customHeight="1" thickBot="1">
      <c r="B24" s="41"/>
      <c r="C24" s="42" t="s">
        <v>5</v>
      </c>
      <c r="D24" s="43">
        <f>B23</f>
        <v>49</v>
      </c>
      <c r="E24" s="30">
        <f>B23</f>
        <v>49</v>
      </c>
      <c r="F24" s="44">
        <f>B23</f>
        <v>49</v>
      </c>
      <c r="G24" s="32">
        <f>SUM(D24:F24)</f>
        <v>147</v>
      </c>
    </row>
    <row r="25" spans="2:9" ht="30" customHeight="1" thickBot="1">
      <c r="B25" s="41"/>
      <c r="C25" s="42" t="s">
        <v>17</v>
      </c>
      <c r="D25" s="54">
        <f>IF(SUM($D$20:$F$22)=0," ",D23+D24)</f>
        <v>475</v>
      </c>
      <c r="E25" s="55">
        <f>IF(SUM($D$20:$F$22)=0," ",E23+E24)</f>
        <v>444</v>
      </c>
      <c r="F25" s="56">
        <f>IF(SUM($D$20:$F$22)=0," ",F23+F24)</f>
        <v>463</v>
      </c>
      <c r="G25" s="37">
        <f t="shared" si="1"/>
        <v>1382</v>
      </c>
      <c r="I25" s="1" t="s">
        <v>18</v>
      </c>
    </row>
    <row r="26" spans="2:9" ht="30" customHeight="1" thickBot="1">
      <c r="B26" s="13"/>
      <c r="C26" s="47" t="s">
        <v>0</v>
      </c>
      <c r="D26" s="48">
        <f>IF(AND(D20+D21+D22=0)," ",IF(D25&gt;D14,2,(IF(D25&lt;D14,0,(IF(D25=D14,1))))))</f>
        <v>2</v>
      </c>
      <c r="E26" s="48">
        <f>IF(AND(E20+E21+E22=0)," ",IF(E25&gt;E14,2,(IF(E25&lt;E14,0,(IF(E25=E14,1))))))</f>
        <v>0</v>
      </c>
      <c r="F26" s="48">
        <f>IF(AND(F20+F21+F22=0)," ",IF(F25&gt;F14,2,(IF(F25&lt;F14,0,(IF(F25=F14,1))))))</f>
        <v>2</v>
      </c>
      <c r="G26" s="48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3" t="str">
        <f>'[2]Feuil7'!$A$2</f>
        <v>Delafosse Nicolas</v>
      </c>
      <c r="B2" s="4">
        <f>'[1]P3J2'!$D8</f>
        <v>19</v>
      </c>
      <c r="C2" s="68" t="s">
        <v>19</v>
      </c>
      <c r="D2" s="7">
        <f>Feuil2!G20</f>
        <v>589</v>
      </c>
      <c r="E2" s="8">
        <f>Feuil6!G20</f>
        <v>623</v>
      </c>
      <c r="F2" s="12">
        <f>Feuil2!I26</f>
        <v>2</v>
      </c>
    </row>
    <row r="3" spans="1:6" ht="19.5" customHeight="1" thickBot="1">
      <c r="A3" s="5" t="str">
        <f>'[2]Feuil7'!$A$3</f>
        <v>Lecarpentier Denis</v>
      </c>
      <c r="B3" s="6">
        <f>'[1]P3J2'!$D9</f>
        <v>30</v>
      </c>
      <c r="C3" s="69"/>
      <c r="D3" s="9">
        <f>Feuil2!G21</f>
        <v>470</v>
      </c>
      <c r="E3" s="10">
        <f>Feuil6!G21</f>
        <v>612</v>
      </c>
      <c r="F3" s="11">
        <f>Feuil6!I26</f>
        <v>6</v>
      </c>
    </row>
    <row r="4" spans="1:6" ht="19.5" customHeight="1">
      <c r="A4" s="3" t="str">
        <f>'[2]Feuil7'!$A$4</f>
        <v>Gadais Alain</v>
      </c>
      <c r="B4" s="4">
        <f>'[1]P3J2'!$D10</f>
        <v>30</v>
      </c>
      <c r="C4" s="68" t="s">
        <v>20</v>
      </c>
      <c r="D4" s="7">
        <f>Feuil3!G9</f>
        <v>501</v>
      </c>
      <c r="E4" s="8">
        <f>Feuil5!G9</f>
        <v>487</v>
      </c>
      <c r="F4" s="12">
        <f>Feuil3!I15</f>
        <v>2</v>
      </c>
    </row>
    <row r="5" spans="1:6" ht="19.5" customHeight="1" thickBot="1">
      <c r="A5" s="5" t="str">
        <f>'[3]Feuil7'!$A$5</f>
        <v>Gadais Cathy</v>
      </c>
      <c r="B5" s="6">
        <f>'[1]P3J2'!$D11</f>
        <v>41</v>
      </c>
      <c r="C5" s="69"/>
      <c r="D5" s="9">
        <f>Feuil3!G10</f>
        <v>481</v>
      </c>
      <c r="E5" s="10">
        <f>Feuil5!G10</f>
        <v>553</v>
      </c>
      <c r="F5" s="11">
        <f>Feuil5!I15</f>
        <v>4</v>
      </c>
    </row>
    <row r="6" spans="1:6" ht="19.5" customHeight="1">
      <c r="A6" s="3" t="str">
        <f>'[3]Feuil7'!$A$6</f>
        <v>Ganné Gilles</v>
      </c>
      <c r="B6" s="4">
        <f>'[1]P3J2'!$D12</f>
        <v>32</v>
      </c>
      <c r="C6" s="68" t="s">
        <v>21</v>
      </c>
      <c r="D6" s="7">
        <f>Feuil2!G9</f>
        <v>591</v>
      </c>
      <c r="E6" s="8">
        <f>Feuil4!G9</f>
        <v>619</v>
      </c>
      <c r="F6" s="12">
        <f>Feuil2!I15</f>
        <v>6</v>
      </c>
    </row>
    <row r="7" spans="1:6" ht="19.5" customHeight="1" thickBot="1">
      <c r="A7" s="5" t="str">
        <f>'[2]Feuil7'!$A$7</f>
        <v>Levesque Bernard</v>
      </c>
      <c r="B7" s="6">
        <f>'[1]P3J2'!$D13</f>
        <v>39</v>
      </c>
      <c r="C7" s="69"/>
      <c r="D7" s="9">
        <f>Feuil2!G10</f>
        <v>483</v>
      </c>
      <c r="E7" s="10">
        <f>Feuil4!G10</f>
        <v>479</v>
      </c>
      <c r="F7" s="11">
        <f>Feuil4!I15</f>
        <v>4</v>
      </c>
    </row>
    <row r="8" spans="1:6" ht="19.5" customHeight="1">
      <c r="A8" s="3" t="str">
        <f>'[2]Feuil7'!$A$8</f>
        <v>Gresselin Cyrille</v>
      </c>
      <c r="B8" s="4">
        <f>'[1]P3J2'!$D14</f>
        <v>21</v>
      </c>
      <c r="C8" s="68" t="s">
        <v>22</v>
      </c>
      <c r="D8" s="7">
        <f>Feuil1!G20</f>
        <v>630</v>
      </c>
      <c r="E8" s="8">
        <f>Feuil6!G9</f>
        <v>524</v>
      </c>
      <c r="F8" s="12">
        <f>Feuil1!I26</f>
        <v>4</v>
      </c>
    </row>
    <row r="9" spans="1:6" ht="19.5" customHeight="1" thickBot="1">
      <c r="A9" s="5" t="str">
        <f>'[2]Feuil7'!$A$9</f>
        <v>Mercier Guy</v>
      </c>
      <c r="B9" s="6">
        <f>'[1]P3J2'!$D15</f>
        <v>22</v>
      </c>
      <c r="C9" s="69"/>
      <c r="D9" s="9">
        <f>Feuil1!G21</f>
        <v>536</v>
      </c>
      <c r="E9" s="10">
        <f>Feuil6!G10</f>
        <v>581</v>
      </c>
      <c r="F9" s="11">
        <f>Feuil6!I15</f>
        <v>2</v>
      </c>
    </row>
    <row r="10" spans="1:6" ht="19.5" customHeight="1">
      <c r="A10" s="3" t="str">
        <f>'[2]Feuil7'!$A$10</f>
        <v>Morel Anne-Gaelle</v>
      </c>
      <c r="B10" s="4">
        <f>'[1]P3J2'!$D16</f>
        <v>31</v>
      </c>
      <c r="C10" s="68" t="s">
        <v>23</v>
      </c>
      <c r="D10" s="7">
        <f>Feuil3!G20</f>
        <v>535</v>
      </c>
      <c r="E10" s="8">
        <f>Feuil4!G20</f>
        <v>531</v>
      </c>
      <c r="F10" s="12">
        <f>Feuil3!I26</f>
        <v>6</v>
      </c>
    </row>
    <row r="11" spans="1:6" ht="19.5" customHeight="1" thickBot="1">
      <c r="A11" s="5" t="str">
        <f>'[3]Feuil7'!$A$11</f>
        <v>Delafosse Florian</v>
      </c>
      <c r="B11" s="6">
        <f>'[1]P3J2'!$D17</f>
        <v>29</v>
      </c>
      <c r="C11" s="69"/>
      <c r="D11" s="9">
        <f>Feuil3!G21</f>
        <v>508</v>
      </c>
      <c r="E11" s="10">
        <f>Feuil4!G21</f>
        <v>538</v>
      </c>
      <c r="F11" s="11">
        <f>Feuil4!I26</f>
        <v>4</v>
      </c>
    </row>
    <row r="12" spans="1:6" ht="19.5" customHeight="1">
      <c r="A12" s="3" t="str">
        <f>'[3]Feuil7'!$A$12</f>
        <v>Clavier Fanfan</v>
      </c>
      <c r="B12" s="4">
        <f>'[1]P3J2'!$D18</f>
        <v>34</v>
      </c>
      <c r="C12" s="68" t="s">
        <v>14</v>
      </c>
      <c r="D12" s="7">
        <f>Feuil1!G9</f>
        <v>512</v>
      </c>
      <c r="E12" s="8">
        <f>Feuil5!G20</f>
        <v>533</v>
      </c>
      <c r="F12" s="12">
        <f>Feuil1!I15</f>
        <v>4</v>
      </c>
    </row>
    <row r="13" spans="1:6" ht="19.5" customHeight="1" thickBot="1">
      <c r="A13" s="5" t="str">
        <f>'[2]Feuil7'!$A$13</f>
        <v>Mercier Régine</v>
      </c>
      <c r="B13" s="6">
        <f>'[1]P3J2'!$D19</f>
        <v>35</v>
      </c>
      <c r="C13" s="69"/>
      <c r="D13" s="9">
        <f>Feuil1!G10</f>
        <v>577</v>
      </c>
      <c r="E13" s="10">
        <f>Feuil5!G21</f>
        <v>542</v>
      </c>
      <c r="F13" s="11">
        <f>Feuil5!I26</f>
        <v>4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2023-03-30T09:42:22Z</cp:lastPrinted>
  <dcterms:created xsi:type="dcterms:W3CDTF">2006-09-29T13:44:50Z</dcterms:created>
  <dcterms:modified xsi:type="dcterms:W3CDTF">2023-03-31T11:13:47Z</dcterms:modified>
  <cp:category/>
  <cp:version/>
  <cp:contentType/>
  <cp:contentStatus/>
</cp:coreProperties>
</file>